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ileva.TA\Desktop\Затопление Пех4к1\"/>
    </mc:Choice>
  </mc:AlternateContent>
  <bookViews>
    <workbookView xWindow="0" yWindow="0" windowWidth="28800" windowHeight="117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65" i="1" l="1"/>
  <c r="F64" i="1"/>
  <c r="F63" i="1"/>
  <c r="F62" i="1"/>
  <c r="F61" i="1"/>
  <c r="F60" i="1"/>
  <c r="F59" i="1"/>
  <c r="F58" i="1"/>
  <c r="D58" i="1"/>
  <c r="F57" i="1"/>
  <c r="E56" i="1"/>
  <c r="F56" i="1" s="1"/>
  <c r="D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D22" i="1"/>
  <c r="F22" i="1" s="1"/>
  <c r="E21" i="1"/>
  <c r="D21" i="1"/>
  <c r="F21" i="1" s="1"/>
  <c r="F66" i="1" s="1"/>
  <c r="F18" i="1"/>
  <c r="F17" i="1"/>
  <c r="F16" i="1"/>
  <c r="F15" i="1"/>
  <c r="F19" i="1" s="1"/>
  <c r="F69" i="1" s="1"/>
  <c r="F70" i="1" s="1"/>
  <c r="F14" i="1"/>
  <c r="F13" i="1"/>
  <c r="F67" i="1" l="1"/>
</calcChain>
</file>

<file path=xl/sharedStrings.xml><?xml version="1.0" encoding="utf-8"?>
<sst xmlns="http://schemas.openxmlformats.org/spreadsheetml/2006/main" count="62" uniqueCount="45">
  <si>
    <t>Согласовано:</t>
  </si>
  <si>
    <t>Утверждено:</t>
  </si>
  <si>
    <t>/____________________/</t>
  </si>
  <si>
    <r>
      <t xml:space="preserve">/                                      </t>
    </r>
    <r>
      <rPr>
        <sz val="9"/>
        <rFont val="Arial"/>
      </rPr>
      <t xml:space="preserve">/ </t>
    </r>
  </si>
  <si>
    <t>"___"____________2023г.</t>
  </si>
  <si>
    <r>
      <t>"</t>
    </r>
    <r>
      <rPr>
        <u/>
        <sz val="9"/>
        <rFont val="Arial"/>
      </rPr>
      <t xml:space="preserve">    </t>
    </r>
    <r>
      <rPr>
        <sz val="9"/>
        <rFont val="Arial"/>
      </rPr>
      <t>"</t>
    </r>
    <r>
      <rPr>
        <u/>
        <sz val="9"/>
        <rFont val="Arial"/>
      </rPr>
      <t xml:space="preserve">                  __</t>
    </r>
    <r>
      <rPr>
        <sz val="9"/>
        <rFont val="Arial"/>
      </rPr>
      <t>2023г.</t>
    </r>
  </si>
  <si>
    <t xml:space="preserve"> Калькуляция затрат </t>
  </si>
  <si>
    <t>Выполнения работ Пехотинцев4/1</t>
  </si>
  <si>
    <t xml:space="preserve">№ </t>
  </si>
  <si>
    <t>Виды работ</t>
  </si>
  <si>
    <t>Ед. изм.</t>
  </si>
  <si>
    <t>Объем</t>
  </si>
  <si>
    <t>Расценка</t>
  </si>
  <si>
    <t>Стоимость</t>
  </si>
  <si>
    <t>примечание</t>
  </si>
  <si>
    <t xml:space="preserve">Отбивка штукатурки с поверхностей стен и потолков </t>
  </si>
  <si>
    <t>м2</t>
  </si>
  <si>
    <t>Антисептическая обработка каменных, бетонных, кирпичных и деревянных поверхностей</t>
  </si>
  <si>
    <t>огрунтовка стен</t>
  </si>
  <si>
    <t>шпаклевка стен</t>
  </si>
  <si>
    <t>Улучшенное окрашивание ранее окрашенных водоэмульсионной краской стен за два раза</t>
  </si>
  <si>
    <t>Итого по видам работ</t>
  </si>
  <si>
    <t>Материалы</t>
  </si>
  <si>
    <t>Кол-во</t>
  </si>
  <si>
    <t>Цена,</t>
  </si>
  <si>
    <t>Сумма</t>
  </si>
  <si>
    <t>Грунтовка Ceresit CT17 PRO, 10л</t>
  </si>
  <si>
    <t>кг</t>
  </si>
  <si>
    <t>краска ВЭК</t>
  </si>
  <si>
    <t>шпаклевка финишная готовая ротбанд паста профи</t>
  </si>
  <si>
    <t>мешки под мусор</t>
  </si>
  <si>
    <t>шт</t>
  </si>
  <si>
    <t>краска вэк  колерованная</t>
  </si>
  <si>
    <t>лента малярная 48*25м</t>
  </si>
  <si>
    <t>шкурка Р220 на тканевой основе</t>
  </si>
  <si>
    <t>кисть флейцевая 30мм</t>
  </si>
  <si>
    <t>кисть флейцевая 50мм</t>
  </si>
  <si>
    <t>ролик 10см ,ядро 15 полиэстр филт</t>
  </si>
  <si>
    <t xml:space="preserve">ролик 250мм ядро 58 полиакр </t>
  </si>
  <si>
    <t>ванночка для краски 33*35см</t>
  </si>
  <si>
    <t xml:space="preserve">итого </t>
  </si>
  <si>
    <t>доставка</t>
  </si>
  <si>
    <t>стесненные условия</t>
  </si>
  <si>
    <t>к</t>
  </si>
  <si>
    <t>ВСЕГО по калькуляции: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</si>
</sst>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.00_₽_-;\-* #,##0.00_₽_-;_-* &quot;-&quot;??_₽_-;_-@_-"/>
    <numFmt numFmtId="165" formatCode="_-* #,##0.00_р_._-;\-* #,##0.00_р_._-;_-* &quot;-&quot;??_р_._-;_-@_-"/>
  </numFmts>
  <fonts count="13" x14ac:knownFonts="1">
    <font>
      <sz val="10"/>
      <color theme="1"/>
      <name val="Arial Cyr"/>
    </font>
    <font>
      <sz val="11"/>
      <color indexed="64"/>
      <name val="Calibri"/>
    </font>
    <font>
      <sz val="11"/>
      <color indexed="65"/>
      <name val="Calibri"/>
    </font>
    <font>
      <sz val="11"/>
      <color rgb="FF9C0006"/>
      <name val="Calibri"/>
    </font>
    <font>
      <sz val="9"/>
      <name val="Arial"/>
    </font>
    <font>
      <u/>
      <sz val="9"/>
      <name val="Arial"/>
    </font>
    <font>
      <b/>
      <sz val="9"/>
      <name val="Arial"/>
    </font>
    <font>
      <sz val="8"/>
      <name val="Arial"/>
    </font>
    <font>
      <b/>
      <sz val="9"/>
      <color indexed="64"/>
      <name val="Arial"/>
    </font>
    <font>
      <sz val="9"/>
      <color indexed="64"/>
      <name val="Arial"/>
    </font>
    <font>
      <sz val="9"/>
      <name val="Times New Roman"/>
    </font>
    <font>
      <b/>
      <sz val="9"/>
      <name val="Times New Roman"/>
    </font>
    <font>
      <sz val="9"/>
      <name val="Arial Cyr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indexed="3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indexed="20"/>
      </patternFill>
    </fill>
    <fill>
      <patternFill patternType="solid">
        <fgColor rgb="FF94CDDD"/>
      </patternFill>
    </fill>
    <fill>
      <patternFill patternType="solid">
        <fgColor indexed="52"/>
      </patternFill>
    </fill>
    <fill>
      <patternFill patternType="solid">
        <fgColor rgb="FFFFC7CE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11" borderId="0"/>
    <xf numFmtId="0" fontId="1" fillId="12" borderId="0"/>
    <xf numFmtId="0" fontId="1" fillId="13" borderId="0"/>
    <xf numFmtId="0" fontId="2" fillId="14" borderId="0"/>
    <xf numFmtId="0" fontId="2" fillId="15" borderId="0"/>
    <xf numFmtId="0" fontId="2" fillId="10" borderId="0"/>
    <xf numFmtId="0" fontId="2" fillId="16" borderId="0"/>
    <xf numFmtId="0" fontId="2" fillId="17" borderId="0"/>
    <xf numFmtId="0" fontId="2" fillId="18" borderId="0"/>
    <xf numFmtId="0" fontId="3" fillId="19" borderId="0"/>
  </cellStyleXfs>
  <cellXfs count="4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3" fontId="4" fillId="0" borderId="1" xfId="0" applyNumberFormat="1" applyFont="1" applyBorder="1" applyAlignment="1">
      <alignment horizontal="center" vertical="top"/>
    </xf>
    <xf numFmtId="4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9" fillId="0" borderId="1" xfId="19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165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2" xfId="19" applyFont="1" applyFill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/>
    </xf>
  </cellXfs>
  <cellStyles count="20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Обычный" xfId="0" builtinId="0"/>
    <cellStyle name="Плохой" xfId="19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70"/>
  <sheetViews>
    <sheetView tabSelected="1" zoomScale="123" workbookViewId="0">
      <selection activeCell="J5" sqref="J5"/>
    </sheetView>
  </sheetViews>
  <sheetFormatPr defaultColWidth="8.85546875" defaultRowHeight="12.75" customHeight="1" x14ac:dyDescent="0.2"/>
  <cols>
    <col min="1" max="1" width="3.42578125" style="1" customWidth="1"/>
    <col min="2" max="2" width="29.28515625" style="1" customWidth="1"/>
    <col min="3" max="3" width="6.42578125" style="2" customWidth="1"/>
    <col min="4" max="4" width="8.5703125" style="2" customWidth="1"/>
    <col min="5" max="5" width="8" style="1" customWidth="1"/>
    <col min="6" max="6" width="13" style="1" customWidth="1"/>
    <col min="7" max="7" width="9.140625" style="1" customWidth="1"/>
    <col min="8" max="8" width="12.140625" style="1" bestFit="1" customWidth="1"/>
    <col min="9" max="257" width="8.85546875" style="1" customWidth="1"/>
  </cols>
  <sheetData>
    <row r="1" spans="1:7" x14ac:dyDescent="0.2">
      <c r="A1" s="3"/>
      <c r="B1" s="3"/>
      <c r="C1" s="4"/>
      <c r="D1" s="4"/>
      <c r="E1" s="3"/>
      <c r="F1" s="3"/>
    </row>
    <row r="2" spans="1:7" x14ac:dyDescent="0.2">
      <c r="A2" s="3"/>
      <c r="B2" s="3"/>
      <c r="C2" s="4"/>
      <c r="D2" s="4"/>
      <c r="E2" s="3"/>
      <c r="F2" s="3"/>
    </row>
    <row r="3" spans="1:7" x14ac:dyDescent="0.2">
      <c r="A3" s="3" t="s">
        <v>0</v>
      </c>
      <c r="B3" s="3"/>
      <c r="C3" s="4"/>
      <c r="D3" s="4"/>
      <c r="E3" s="3"/>
      <c r="F3" s="5" t="s">
        <v>1</v>
      </c>
    </row>
    <row r="4" spans="1:7" x14ac:dyDescent="0.2">
      <c r="A4" s="3"/>
      <c r="B4" s="3"/>
      <c r="C4" s="4"/>
      <c r="D4" s="4"/>
      <c r="E4" s="3"/>
      <c r="F4" s="5"/>
    </row>
    <row r="5" spans="1:7" ht="18.75" customHeight="1" x14ac:dyDescent="0.2">
      <c r="A5" s="3" t="s">
        <v>2</v>
      </c>
      <c r="B5" s="3"/>
      <c r="C5" s="4"/>
      <c r="D5" s="4"/>
      <c r="E5" s="3"/>
      <c r="F5" s="6" t="s">
        <v>3</v>
      </c>
    </row>
    <row r="6" spans="1:7" x14ac:dyDescent="0.2">
      <c r="A6" s="37" t="s">
        <v>4</v>
      </c>
      <c r="B6" s="37"/>
      <c r="C6" s="4"/>
      <c r="D6" s="4"/>
      <c r="E6" s="38" t="s">
        <v>5</v>
      </c>
      <c r="F6" s="37"/>
    </row>
    <row r="7" spans="1:7" ht="4.5" customHeight="1" x14ac:dyDescent="0.2">
      <c r="A7" s="3"/>
      <c r="B7" s="3"/>
      <c r="C7" s="4"/>
      <c r="D7" s="4"/>
      <c r="E7" s="3"/>
      <c r="F7" s="3"/>
    </row>
    <row r="8" spans="1:7" x14ac:dyDescent="0.2">
      <c r="A8" s="39" t="s">
        <v>6</v>
      </c>
      <c r="B8" s="39"/>
      <c r="C8" s="39"/>
      <c r="D8" s="39"/>
      <c r="E8" s="39"/>
      <c r="F8" s="39"/>
    </row>
    <row r="9" spans="1:7" ht="18" customHeight="1" x14ac:dyDescent="0.2">
      <c r="A9" s="40" t="s">
        <v>7</v>
      </c>
      <c r="B9" s="40"/>
      <c r="C9" s="40"/>
      <c r="D9" s="40"/>
      <c r="E9" s="40"/>
      <c r="F9" s="40"/>
    </row>
    <row r="10" spans="1:7" hidden="1" x14ac:dyDescent="0.2"/>
    <row r="11" spans="1:7" hidden="1" x14ac:dyDescent="0.2"/>
    <row r="12" spans="1:7" x14ac:dyDescent="0.2">
      <c r="A12" s="7" t="s">
        <v>8</v>
      </c>
      <c r="B12" s="7" t="s">
        <v>9</v>
      </c>
      <c r="C12" s="7" t="s">
        <v>10</v>
      </c>
      <c r="D12" s="7" t="s">
        <v>11</v>
      </c>
      <c r="E12" s="7" t="s">
        <v>12</v>
      </c>
      <c r="F12" s="7" t="s">
        <v>13</v>
      </c>
      <c r="G12" s="8" t="s">
        <v>14</v>
      </c>
    </row>
    <row r="13" spans="1:7" ht="23.25" customHeight="1" x14ac:dyDescent="0.2">
      <c r="A13" s="9">
        <v>1</v>
      </c>
      <c r="B13" s="10" t="s">
        <v>15</v>
      </c>
      <c r="C13" s="9" t="s">
        <v>16</v>
      </c>
      <c r="D13" s="9">
        <v>19.2</v>
      </c>
      <c r="E13" s="9">
        <v>105</v>
      </c>
      <c r="F13" s="11">
        <f t="shared" ref="F13:F18" si="0">D13*E13</f>
        <v>2016</v>
      </c>
      <c r="G13" s="10"/>
    </row>
    <row r="14" spans="1:7" ht="23.25" customHeight="1" x14ac:dyDescent="0.2">
      <c r="A14" s="9">
        <v>2</v>
      </c>
      <c r="B14" s="10" t="s">
        <v>17</v>
      </c>
      <c r="C14" s="9" t="s">
        <v>16</v>
      </c>
      <c r="D14" s="9">
        <v>19.2</v>
      </c>
      <c r="E14" s="9">
        <v>47</v>
      </c>
      <c r="F14" s="11">
        <f t="shared" si="0"/>
        <v>902.4</v>
      </c>
      <c r="G14" s="10"/>
    </row>
    <row r="15" spans="1:7" x14ac:dyDescent="0.2">
      <c r="A15" s="9">
        <v>3</v>
      </c>
      <c r="B15" s="12" t="s">
        <v>18</v>
      </c>
      <c r="C15" s="9" t="s">
        <v>16</v>
      </c>
      <c r="D15" s="9">
        <v>19.2</v>
      </c>
      <c r="E15" s="9">
        <v>47</v>
      </c>
      <c r="F15" s="11">
        <f t="shared" si="0"/>
        <v>902.4</v>
      </c>
      <c r="G15" s="13"/>
    </row>
    <row r="16" spans="1:7" ht="22.5" customHeight="1" x14ac:dyDescent="0.2">
      <c r="A16" s="9">
        <v>4</v>
      </c>
      <c r="B16" s="10" t="s">
        <v>19</v>
      </c>
      <c r="C16" s="9" t="s">
        <v>16</v>
      </c>
      <c r="D16" s="9">
        <v>19.2</v>
      </c>
      <c r="E16" s="14">
        <v>117</v>
      </c>
      <c r="F16" s="11">
        <f t="shared" si="0"/>
        <v>2246.4</v>
      </c>
      <c r="G16" s="13"/>
    </row>
    <row r="17" spans="1:7" ht="22.5" customHeight="1" x14ac:dyDescent="0.2">
      <c r="A17" s="9">
        <v>5</v>
      </c>
      <c r="B17" s="15" t="s">
        <v>18</v>
      </c>
      <c r="C17" s="9" t="s">
        <v>16</v>
      </c>
      <c r="D17" s="9">
        <v>50.53</v>
      </c>
      <c r="E17" s="14">
        <v>47</v>
      </c>
      <c r="F17" s="11">
        <f t="shared" si="0"/>
        <v>2374.91</v>
      </c>
      <c r="G17" s="13"/>
    </row>
    <row r="18" spans="1:7" ht="36" x14ac:dyDescent="0.2">
      <c r="A18" s="9">
        <v>6</v>
      </c>
      <c r="B18" s="15" t="s">
        <v>20</v>
      </c>
      <c r="C18" s="9" t="s">
        <v>16</v>
      </c>
      <c r="D18" s="9">
        <v>50.53</v>
      </c>
      <c r="E18" s="14">
        <v>144</v>
      </c>
      <c r="F18" s="11">
        <f t="shared" si="0"/>
        <v>7276.32</v>
      </c>
      <c r="G18" s="13"/>
    </row>
    <row r="19" spans="1:7" x14ac:dyDescent="0.2">
      <c r="A19" s="16"/>
      <c r="B19" s="41" t="s">
        <v>21</v>
      </c>
      <c r="C19" s="42"/>
      <c r="D19" s="42"/>
      <c r="E19" s="43"/>
      <c r="F19" s="17">
        <f>SUM(F13:F18)</f>
        <v>15718.43</v>
      </c>
      <c r="G19" s="18"/>
    </row>
    <row r="20" spans="1:7" x14ac:dyDescent="0.2">
      <c r="A20" s="16"/>
      <c r="B20" s="19" t="s">
        <v>22</v>
      </c>
      <c r="C20" s="19" t="s">
        <v>10</v>
      </c>
      <c r="D20" s="19" t="s">
        <v>23</v>
      </c>
      <c r="E20" s="19" t="s">
        <v>24</v>
      </c>
      <c r="F20" s="20" t="s">
        <v>25</v>
      </c>
      <c r="G20" s="21"/>
    </row>
    <row r="21" spans="1:7" ht="12" customHeight="1" x14ac:dyDescent="0.2">
      <c r="A21" s="16">
        <v>1</v>
      </c>
      <c r="B21" s="10" t="s">
        <v>26</v>
      </c>
      <c r="C21" s="22" t="s">
        <v>27</v>
      </c>
      <c r="D21" s="9">
        <f>(D15+D17)*0.2</f>
        <v>13.946000000000002</v>
      </c>
      <c r="E21" s="9">
        <f>860/10</f>
        <v>86</v>
      </c>
      <c r="F21" s="22">
        <f t="shared" ref="F21:F65" si="1">D21*E21</f>
        <v>1199.3560000000002</v>
      </c>
      <c r="G21" s="21"/>
    </row>
    <row r="22" spans="1:7" hidden="1" x14ac:dyDescent="0.2">
      <c r="A22" s="9"/>
      <c r="B22" s="10" t="s">
        <v>28</v>
      </c>
      <c r="C22" s="22" t="s">
        <v>27</v>
      </c>
      <c r="D22" s="22">
        <f>220*0.299999999999999</f>
        <v>65.999999999999773</v>
      </c>
      <c r="E22" s="22">
        <v>120</v>
      </c>
      <c r="F22" s="22">
        <f t="shared" si="1"/>
        <v>7919.9999999999727</v>
      </c>
      <c r="G22" s="21"/>
    </row>
    <row r="23" spans="1:7" ht="11.25" hidden="1" customHeight="1" x14ac:dyDescent="0.2">
      <c r="A23" s="9"/>
      <c r="B23" s="10"/>
      <c r="C23" s="16"/>
      <c r="D23" s="16"/>
      <c r="E23" s="16"/>
      <c r="F23" s="22">
        <f t="shared" si="1"/>
        <v>0</v>
      </c>
      <c r="G23" s="21"/>
    </row>
    <row r="24" spans="1:7" hidden="1" x14ac:dyDescent="0.2">
      <c r="A24" s="16"/>
      <c r="B24" s="10"/>
      <c r="C24" s="16"/>
      <c r="D24" s="16"/>
      <c r="E24" s="16"/>
      <c r="F24" s="22">
        <f t="shared" si="1"/>
        <v>0</v>
      </c>
      <c r="G24" s="21"/>
    </row>
    <row r="25" spans="1:7" hidden="1" x14ac:dyDescent="0.2">
      <c r="A25" s="16"/>
      <c r="B25" s="10"/>
      <c r="C25" s="23"/>
      <c r="D25" s="23"/>
      <c r="E25" s="23"/>
      <c r="F25" s="22">
        <f t="shared" si="1"/>
        <v>0</v>
      </c>
      <c r="G25" s="21"/>
    </row>
    <row r="26" spans="1:7" hidden="1" x14ac:dyDescent="0.2">
      <c r="A26" s="16"/>
      <c r="B26" s="10"/>
      <c r="C26" s="23"/>
      <c r="D26" s="23"/>
      <c r="E26" s="23"/>
      <c r="F26" s="22">
        <f t="shared" si="1"/>
        <v>0</v>
      </c>
      <c r="G26" s="21"/>
    </row>
    <row r="27" spans="1:7" hidden="1" x14ac:dyDescent="0.2">
      <c r="A27" s="16"/>
      <c r="B27" s="10"/>
      <c r="C27" s="23"/>
      <c r="D27" s="23"/>
      <c r="E27" s="23"/>
      <c r="F27" s="22">
        <f t="shared" si="1"/>
        <v>0</v>
      </c>
      <c r="G27" s="21"/>
    </row>
    <row r="28" spans="1:7" hidden="1" x14ac:dyDescent="0.2">
      <c r="A28" s="16"/>
      <c r="B28" s="10"/>
      <c r="C28" s="23"/>
      <c r="D28" s="23"/>
      <c r="E28" s="23"/>
      <c r="F28" s="22">
        <f t="shared" si="1"/>
        <v>0</v>
      </c>
      <c r="G28" s="21"/>
    </row>
    <row r="29" spans="1:7" ht="12.75" hidden="1" customHeight="1" x14ac:dyDescent="0.2">
      <c r="A29" s="16"/>
      <c r="B29" s="10"/>
      <c r="C29" s="23"/>
      <c r="D29" s="23"/>
      <c r="E29" s="23"/>
      <c r="F29" s="22">
        <f t="shared" si="1"/>
        <v>0</v>
      </c>
      <c r="G29" s="21"/>
    </row>
    <row r="30" spans="1:7" ht="12.75" hidden="1" customHeight="1" x14ac:dyDescent="0.2">
      <c r="A30" s="16"/>
      <c r="B30" s="10"/>
      <c r="C30" s="23"/>
      <c r="D30" s="23"/>
      <c r="E30" s="23"/>
      <c r="F30" s="22">
        <f t="shared" si="1"/>
        <v>0</v>
      </c>
      <c r="G30" s="21"/>
    </row>
    <row r="31" spans="1:7" hidden="1" x14ac:dyDescent="0.2">
      <c r="A31" s="16"/>
      <c r="B31" s="10"/>
      <c r="C31" s="23"/>
      <c r="D31" s="23"/>
      <c r="E31" s="23"/>
      <c r="F31" s="22">
        <f t="shared" si="1"/>
        <v>0</v>
      </c>
      <c r="G31" s="21"/>
    </row>
    <row r="32" spans="1:7" ht="14.25" hidden="1" customHeight="1" x14ac:dyDescent="0.2">
      <c r="A32" s="16"/>
      <c r="B32" s="10"/>
      <c r="C32" s="23"/>
      <c r="D32" s="23"/>
      <c r="E32" s="23"/>
      <c r="F32" s="22">
        <f t="shared" si="1"/>
        <v>0</v>
      </c>
      <c r="G32" s="21"/>
    </row>
    <row r="33" spans="1:7" hidden="1" x14ac:dyDescent="0.2">
      <c r="A33" s="16"/>
      <c r="B33" s="10"/>
      <c r="C33" s="23"/>
      <c r="D33" s="23"/>
      <c r="E33" s="23"/>
      <c r="F33" s="22">
        <f t="shared" si="1"/>
        <v>0</v>
      </c>
      <c r="G33" s="21"/>
    </row>
    <row r="34" spans="1:7" hidden="1" x14ac:dyDescent="0.2">
      <c r="A34" s="16"/>
      <c r="B34" s="10"/>
      <c r="C34" s="23"/>
      <c r="D34" s="23"/>
      <c r="E34" s="23"/>
      <c r="F34" s="22">
        <f t="shared" si="1"/>
        <v>0</v>
      </c>
      <c r="G34" s="21"/>
    </row>
    <row r="35" spans="1:7" hidden="1" x14ac:dyDescent="0.2">
      <c r="A35" s="16"/>
      <c r="B35" s="10"/>
      <c r="C35" s="23"/>
      <c r="D35" s="23"/>
      <c r="E35" s="23"/>
      <c r="F35" s="22">
        <f t="shared" si="1"/>
        <v>0</v>
      </c>
      <c r="G35" s="21"/>
    </row>
    <row r="36" spans="1:7" hidden="1" x14ac:dyDescent="0.2">
      <c r="A36" s="16"/>
      <c r="B36" s="10"/>
      <c r="C36" s="23"/>
      <c r="D36" s="23"/>
      <c r="E36" s="23"/>
      <c r="F36" s="22">
        <f t="shared" si="1"/>
        <v>0</v>
      </c>
      <c r="G36" s="21"/>
    </row>
    <row r="37" spans="1:7" ht="11.25" hidden="1" customHeight="1" x14ac:dyDescent="0.2">
      <c r="A37" s="16"/>
      <c r="B37" s="10"/>
      <c r="C37" s="23"/>
      <c r="D37" s="23"/>
      <c r="E37" s="23"/>
      <c r="F37" s="22">
        <f t="shared" si="1"/>
        <v>0</v>
      </c>
      <c r="G37" s="21"/>
    </row>
    <row r="38" spans="1:7" hidden="1" x14ac:dyDescent="0.2">
      <c r="A38" s="16"/>
      <c r="B38" s="10"/>
      <c r="C38" s="23"/>
      <c r="D38" s="23"/>
      <c r="E38" s="23"/>
      <c r="F38" s="22">
        <f t="shared" si="1"/>
        <v>0</v>
      </c>
      <c r="G38" s="21"/>
    </row>
    <row r="39" spans="1:7" hidden="1" x14ac:dyDescent="0.2">
      <c r="A39" s="16"/>
      <c r="B39" s="10"/>
      <c r="C39" s="23"/>
      <c r="D39" s="23"/>
      <c r="E39" s="23"/>
      <c r="F39" s="22">
        <f t="shared" si="1"/>
        <v>0</v>
      </c>
      <c r="G39" s="21"/>
    </row>
    <row r="40" spans="1:7" hidden="1" x14ac:dyDescent="0.2">
      <c r="A40" s="16"/>
      <c r="B40" s="10"/>
      <c r="C40" s="23"/>
      <c r="D40" s="23"/>
      <c r="E40" s="23"/>
      <c r="F40" s="22">
        <f t="shared" si="1"/>
        <v>0</v>
      </c>
      <c r="G40" s="21"/>
    </row>
    <row r="41" spans="1:7" hidden="1" x14ac:dyDescent="0.2">
      <c r="A41" s="16"/>
      <c r="B41" s="10"/>
      <c r="C41" s="23"/>
      <c r="D41" s="23"/>
      <c r="E41" s="23"/>
      <c r="F41" s="22">
        <f t="shared" si="1"/>
        <v>0</v>
      </c>
      <c r="G41" s="21"/>
    </row>
    <row r="42" spans="1:7" hidden="1" x14ac:dyDescent="0.2">
      <c r="A42" s="16"/>
      <c r="B42" s="10"/>
      <c r="C42" s="23"/>
      <c r="D42" s="23"/>
      <c r="E42" s="23"/>
      <c r="F42" s="22">
        <f t="shared" si="1"/>
        <v>0</v>
      </c>
      <c r="G42" s="21"/>
    </row>
    <row r="43" spans="1:7" hidden="1" x14ac:dyDescent="0.2">
      <c r="A43" s="16"/>
      <c r="B43" s="10"/>
      <c r="C43" s="23"/>
      <c r="D43" s="23"/>
      <c r="E43" s="23"/>
      <c r="F43" s="22">
        <f t="shared" si="1"/>
        <v>0</v>
      </c>
      <c r="G43" s="21"/>
    </row>
    <row r="44" spans="1:7" hidden="1" x14ac:dyDescent="0.2">
      <c r="A44" s="16"/>
      <c r="B44" s="10"/>
      <c r="C44" s="23"/>
      <c r="D44" s="23"/>
      <c r="E44" s="23"/>
      <c r="F44" s="22">
        <f t="shared" si="1"/>
        <v>0</v>
      </c>
      <c r="G44" s="21"/>
    </row>
    <row r="45" spans="1:7" hidden="1" x14ac:dyDescent="0.2">
      <c r="A45" s="16"/>
      <c r="B45" s="10"/>
      <c r="C45" s="23"/>
      <c r="D45" s="23"/>
      <c r="E45" s="23"/>
      <c r="F45" s="22">
        <f t="shared" si="1"/>
        <v>0</v>
      </c>
      <c r="G45" s="24"/>
    </row>
    <row r="46" spans="1:7" hidden="1" x14ac:dyDescent="0.2">
      <c r="A46" s="16"/>
      <c r="B46" s="10"/>
      <c r="C46" s="23"/>
      <c r="D46" s="23"/>
      <c r="E46" s="23"/>
      <c r="F46" s="22">
        <f t="shared" si="1"/>
        <v>0</v>
      </c>
      <c r="G46" s="24"/>
    </row>
    <row r="47" spans="1:7" hidden="1" x14ac:dyDescent="0.2">
      <c r="A47" s="16"/>
      <c r="B47" s="10"/>
      <c r="C47" s="23"/>
      <c r="D47" s="23"/>
      <c r="E47" s="23"/>
      <c r="F47" s="22">
        <f t="shared" si="1"/>
        <v>0</v>
      </c>
      <c r="G47" s="21"/>
    </row>
    <row r="48" spans="1:7" hidden="1" x14ac:dyDescent="0.2">
      <c r="A48" s="16"/>
      <c r="B48" s="10"/>
      <c r="C48" s="23"/>
      <c r="D48" s="23"/>
      <c r="E48" s="23"/>
      <c r="F48" s="22">
        <f t="shared" si="1"/>
        <v>0</v>
      </c>
      <c r="G48" s="21"/>
    </row>
    <row r="49" spans="1:7" hidden="1" x14ac:dyDescent="0.2">
      <c r="A49" s="16"/>
      <c r="B49" s="10"/>
      <c r="C49" s="23"/>
      <c r="D49" s="23"/>
      <c r="E49" s="16"/>
      <c r="F49" s="22">
        <f t="shared" si="1"/>
        <v>0</v>
      </c>
      <c r="G49" s="21"/>
    </row>
    <row r="50" spans="1:7" hidden="1" x14ac:dyDescent="0.2">
      <c r="A50" s="16"/>
      <c r="B50" s="10"/>
      <c r="C50" s="23"/>
      <c r="D50" s="23"/>
      <c r="E50" s="16"/>
      <c r="F50" s="22">
        <f t="shared" si="1"/>
        <v>0</v>
      </c>
      <c r="G50" s="21"/>
    </row>
    <row r="51" spans="1:7" hidden="1" x14ac:dyDescent="0.2">
      <c r="A51" s="16"/>
      <c r="B51" s="10"/>
      <c r="C51" s="23"/>
      <c r="D51" s="23"/>
      <c r="E51" s="23"/>
      <c r="F51" s="22">
        <f t="shared" si="1"/>
        <v>0</v>
      </c>
      <c r="G51" s="21"/>
    </row>
    <row r="52" spans="1:7" hidden="1" x14ac:dyDescent="0.2">
      <c r="A52" s="16"/>
      <c r="B52" s="10"/>
      <c r="C52" s="23"/>
      <c r="D52" s="23"/>
      <c r="E52" s="23"/>
      <c r="F52" s="22">
        <f t="shared" si="1"/>
        <v>0</v>
      </c>
      <c r="G52" s="21"/>
    </row>
    <row r="53" spans="1:7" hidden="1" x14ac:dyDescent="0.2">
      <c r="A53" s="16"/>
      <c r="B53" s="25"/>
      <c r="C53" s="16"/>
      <c r="D53" s="26"/>
      <c r="E53" s="23"/>
      <c r="F53" s="22">
        <f t="shared" si="1"/>
        <v>0</v>
      </c>
      <c r="G53" s="21"/>
    </row>
    <row r="54" spans="1:7" hidden="1" x14ac:dyDescent="0.2">
      <c r="A54" s="16"/>
      <c r="B54" s="25"/>
      <c r="C54" s="16"/>
      <c r="D54" s="26"/>
      <c r="E54" s="23"/>
      <c r="F54" s="22">
        <f t="shared" si="1"/>
        <v>0</v>
      </c>
      <c r="G54" s="21"/>
    </row>
    <row r="55" spans="1:7" hidden="1" x14ac:dyDescent="0.2">
      <c r="A55" s="16"/>
      <c r="B55" s="10"/>
      <c r="C55" s="23"/>
      <c r="D55" s="23"/>
      <c r="E55" s="23"/>
      <c r="F55" s="22">
        <f t="shared" si="1"/>
        <v>0</v>
      </c>
      <c r="G55" s="21"/>
    </row>
    <row r="56" spans="1:7" ht="22.5" customHeight="1" x14ac:dyDescent="0.2">
      <c r="A56" s="16">
        <v>2</v>
      </c>
      <c r="B56" s="10" t="s">
        <v>29</v>
      </c>
      <c r="C56" s="22" t="s">
        <v>27</v>
      </c>
      <c r="D56" s="27">
        <f>19.1999999999999*2</f>
        <v>38.3999999999998</v>
      </c>
      <c r="E56" s="27">
        <f>1561/18</f>
        <v>86.722222222222229</v>
      </c>
      <c r="F56" s="27">
        <f t="shared" si="1"/>
        <v>3330.1333333333164</v>
      </c>
      <c r="G56" s="28"/>
    </row>
    <row r="57" spans="1:7" ht="17.25" customHeight="1" x14ac:dyDescent="0.2">
      <c r="A57" s="16">
        <v>3</v>
      </c>
      <c r="B57" s="10" t="s">
        <v>30</v>
      </c>
      <c r="C57" s="22" t="s">
        <v>31</v>
      </c>
      <c r="D57" s="27">
        <v>4</v>
      </c>
      <c r="E57" s="27">
        <v>23</v>
      </c>
      <c r="F57" s="27">
        <f t="shared" si="1"/>
        <v>92</v>
      </c>
      <c r="G57" s="21"/>
    </row>
    <row r="58" spans="1:7" x14ac:dyDescent="0.2">
      <c r="A58" s="16">
        <v>4</v>
      </c>
      <c r="B58" s="10" t="s">
        <v>32</v>
      </c>
      <c r="C58" s="22" t="s">
        <v>27</v>
      </c>
      <c r="D58" s="27">
        <f>D17*0.5</f>
        <v>25.265000000000001</v>
      </c>
      <c r="E58" s="27">
        <v>240</v>
      </c>
      <c r="F58" s="27">
        <f t="shared" si="1"/>
        <v>6063.6</v>
      </c>
      <c r="G58" s="21"/>
    </row>
    <row r="59" spans="1:7" x14ac:dyDescent="0.2">
      <c r="A59" s="16">
        <v>5</v>
      </c>
      <c r="B59" s="10" t="s">
        <v>33</v>
      </c>
      <c r="C59" s="22" t="s">
        <v>31</v>
      </c>
      <c r="D59" s="27">
        <v>3</v>
      </c>
      <c r="E59" s="27">
        <v>142</v>
      </c>
      <c r="F59" s="27">
        <f t="shared" si="1"/>
        <v>426</v>
      </c>
      <c r="G59" s="21"/>
    </row>
    <row r="60" spans="1:7" x14ac:dyDescent="0.2">
      <c r="A60" s="16">
        <v>6</v>
      </c>
      <c r="B60" s="10" t="s">
        <v>34</v>
      </c>
      <c r="C60" s="22" t="s">
        <v>31</v>
      </c>
      <c r="D60" s="27">
        <v>4</v>
      </c>
      <c r="E60" s="27">
        <v>68</v>
      </c>
      <c r="F60" s="27">
        <f t="shared" si="1"/>
        <v>272</v>
      </c>
      <c r="G60" s="21"/>
    </row>
    <row r="61" spans="1:7" x14ac:dyDescent="0.2">
      <c r="A61" s="16">
        <v>7</v>
      </c>
      <c r="B61" s="10" t="s">
        <v>35</v>
      </c>
      <c r="C61" s="22" t="s">
        <v>31</v>
      </c>
      <c r="D61" s="27">
        <v>1</v>
      </c>
      <c r="E61" s="27">
        <v>134</v>
      </c>
      <c r="F61" s="27">
        <f t="shared" si="1"/>
        <v>134</v>
      </c>
      <c r="G61" s="21"/>
    </row>
    <row r="62" spans="1:7" x14ac:dyDescent="0.2">
      <c r="A62" s="16">
        <v>8</v>
      </c>
      <c r="B62" s="10" t="s">
        <v>36</v>
      </c>
      <c r="C62" s="22" t="s">
        <v>31</v>
      </c>
      <c r="D62" s="27">
        <v>1</v>
      </c>
      <c r="E62" s="27">
        <v>183</v>
      </c>
      <c r="F62" s="27">
        <f t="shared" si="1"/>
        <v>183</v>
      </c>
      <c r="G62" s="21"/>
    </row>
    <row r="63" spans="1:7" ht="24" x14ac:dyDescent="0.2">
      <c r="A63" s="16">
        <v>9</v>
      </c>
      <c r="B63" s="10" t="s">
        <v>37</v>
      </c>
      <c r="C63" s="22" t="s">
        <v>31</v>
      </c>
      <c r="D63" s="27">
        <v>1</v>
      </c>
      <c r="E63" s="27">
        <v>97</v>
      </c>
      <c r="F63" s="27">
        <f t="shared" si="1"/>
        <v>97</v>
      </c>
      <c r="G63" s="21"/>
    </row>
    <row r="64" spans="1:7" x14ac:dyDescent="0.2">
      <c r="A64" s="16">
        <v>10</v>
      </c>
      <c r="B64" s="10" t="s">
        <v>38</v>
      </c>
      <c r="C64" s="22" t="s">
        <v>31</v>
      </c>
      <c r="D64" s="27">
        <v>1</v>
      </c>
      <c r="E64" s="27">
        <v>282</v>
      </c>
      <c r="F64" s="27">
        <f t="shared" si="1"/>
        <v>282</v>
      </c>
      <c r="G64" s="21"/>
    </row>
    <row r="65" spans="1:8" x14ac:dyDescent="0.2">
      <c r="A65" s="29">
        <v>11</v>
      </c>
      <c r="B65" s="10" t="s">
        <v>39</v>
      </c>
      <c r="C65" s="22" t="s">
        <v>31</v>
      </c>
      <c r="D65" s="27">
        <v>1</v>
      </c>
      <c r="E65" s="27">
        <v>144</v>
      </c>
      <c r="F65" s="27">
        <f t="shared" si="1"/>
        <v>144</v>
      </c>
      <c r="G65" s="21"/>
    </row>
    <row r="66" spans="1:8" x14ac:dyDescent="0.2">
      <c r="A66" s="44"/>
      <c r="B66" s="45"/>
      <c r="C66" s="45"/>
      <c r="D66" s="45"/>
      <c r="E66" s="46"/>
      <c r="F66" s="30">
        <f>SUM(F21:F65)</f>
        <v>20143.08933333329</v>
      </c>
      <c r="G66" s="31"/>
    </row>
    <row r="67" spans="1:8" x14ac:dyDescent="0.2">
      <c r="A67" s="32" t="s">
        <v>40</v>
      </c>
      <c r="B67" s="33"/>
      <c r="C67" s="34"/>
      <c r="D67" s="35"/>
      <c r="E67" s="35"/>
      <c r="F67" s="30">
        <f>F66+F19</f>
        <v>35861.519333333286</v>
      </c>
      <c r="G67" s="31"/>
    </row>
    <row r="68" spans="1:8" x14ac:dyDescent="0.2">
      <c r="A68" s="35"/>
      <c r="B68" s="33" t="s">
        <v>41</v>
      </c>
      <c r="C68" s="34"/>
      <c r="D68" s="35"/>
      <c r="E68" s="35"/>
      <c r="F68" s="30">
        <v>1500</v>
      </c>
      <c r="G68" s="31"/>
    </row>
    <row r="69" spans="1:8" x14ac:dyDescent="0.2">
      <c r="A69" s="35"/>
      <c r="B69" s="33" t="s">
        <v>42</v>
      </c>
      <c r="C69" s="34" t="s">
        <v>43</v>
      </c>
      <c r="D69" s="35">
        <v>1.25</v>
      </c>
      <c r="E69" s="35"/>
      <c r="F69" s="30">
        <f>F19*1.25</f>
        <v>19648.037499999999</v>
      </c>
      <c r="G69" s="31"/>
      <c r="H69" s="36"/>
    </row>
    <row r="70" spans="1:8" x14ac:dyDescent="0.2">
      <c r="A70" s="35" t="s">
        <v>44</v>
      </c>
      <c r="B70" s="33"/>
      <c r="C70" s="34"/>
      <c r="D70" s="35"/>
      <c r="E70" s="35"/>
      <c r="F70" s="30">
        <f>F69+F68+F66</f>
        <v>41291.126833333285</v>
      </c>
      <c r="G70" s="31"/>
    </row>
  </sheetData>
  <mergeCells count="6">
    <mergeCell ref="A66:E66"/>
    <mergeCell ref="A6:B6"/>
    <mergeCell ref="E6:F6"/>
    <mergeCell ref="A8:F8"/>
    <mergeCell ref="A9:F9"/>
    <mergeCell ref="B19:E19"/>
  </mergeCells>
  <pageMargins left="0.748031" right="0.748031" top="0.9842519999999999" bottom="0.9842519999999999" header="0.51181100000000002" footer="0.51181100000000002"/>
  <pageSetup paperSize="9" scale="90" orientation="portrait"/>
  <headerFooter>
    <oddFooter>&amp;L&amp;D&amp;CСтраница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customHeight="1" x14ac:dyDescent="0.2"/>
  <sheetData/>
  <pageMargins left="0.75" right="0.75" top="1" bottom="1" header="0.5" footer="0.5"/>
  <pageSetup paperSize="9" firstPageNumber="4294967295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defaultRowHeight="12.75" customHeight="1" x14ac:dyDescent="0.2"/>
  <sheetData/>
  <pageMargins left="0.75" right="0.75" top="1" bottom="1" header="0.5" footer="0.5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Гилева Татьяна Анатольевна</dc:creator>
  <cp:lastModifiedBy>Гилева Татьяна Анатольевна</cp:lastModifiedBy>
  <cp:revision>2</cp:revision>
  <dcterms:created xsi:type="dcterms:W3CDTF">2023-08-17T09:43:46Z</dcterms:created>
  <dcterms:modified xsi:type="dcterms:W3CDTF">2023-08-17T09:43:46Z</dcterms:modified>
</cp:coreProperties>
</file>